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 codeName="{22E68647-3C60-695B-3CA0-4895CD717B8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8b0793575667f12/Documents/School - current/2018-19/Year 13 Core Maths/"/>
    </mc:Choice>
  </mc:AlternateContent>
  <xr:revisionPtr revIDLastSave="118" documentId="8_{6285C25E-A63F-475C-AD5D-1D4CAA6299E6}" xr6:coauthVersionLast="40" xr6:coauthVersionMax="40" xr10:uidLastSave="{608B3BDF-2FD2-4FD1-AE26-3E383A952CDC}"/>
  <bookViews>
    <workbookView xWindow="240" yWindow="75" windowWidth="15120" windowHeight="7995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B2" i="1" s="1"/>
  <c r="U3" i="1" l="1"/>
  <c r="C3" i="1"/>
  <c r="D2" i="1" s="1"/>
  <c r="J2" i="1" l="1"/>
  <c r="J3" i="1" s="1"/>
  <c r="K2" i="1"/>
  <c r="K3" i="1" s="1"/>
  <c r="G2" i="1"/>
  <c r="G3" i="1" s="1"/>
  <c r="H2" i="1"/>
  <c r="H3" i="1" s="1"/>
  <c r="E2" i="1"/>
  <c r="F2" i="1" s="1"/>
  <c r="F3" i="1" s="1"/>
  <c r="O3" i="1" l="1"/>
  <c r="T4" i="1"/>
  <c r="T5" i="1"/>
  <c r="L2" i="1"/>
  <c r="M2" i="1" s="1"/>
  <c r="U6" i="1" l="1"/>
  <c r="U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Hughes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Type in the percentage of income paid into pension</t>
        </r>
      </text>
    </comment>
  </commentList>
</comments>
</file>

<file path=xl/sharedStrings.xml><?xml version="1.0" encoding="utf-8"?>
<sst xmlns="http://schemas.openxmlformats.org/spreadsheetml/2006/main" count="23" uniqueCount="23">
  <si>
    <t>Pension</t>
  </si>
  <si>
    <t>After pension</t>
  </si>
  <si>
    <t>Tax-free</t>
  </si>
  <si>
    <t>Tax at 45%</t>
  </si>
  <si>
    <t>National Insurance-free</t>
  </si>
  <si>
    <t>National Insurance at 12%</t>
  </si>
  <si>
    <t>National Insurance at 2%</t>
  </si>
  <si>
    <t>Net Income Yearly</t>
  </si>
  <si>
    <t>Monthly pay</t>
  </si>
  <si>
    <t>DEDUCTIONS</t>
  </si>
  <si>
    <t>Gross Pay</t>
  </si>
  <si>
    <t>Taxable at 20%</t>
  </si>
  <si>
    <t>Taxable at 40%</t>
  </si>
  <si>
    <t>Monthly payslip</t>
  </si>
  <si>
    <t>Gross pay</t>
  </si>
  <si>
    <t>Tax</t>
  </si>
  <si>
    <t>NI</t>
  </si>
  <si>
    <t>Total deductions</t>
  </si>
  <si>
    <t>NET PAY</t>
  </si>
  <si>
    <t>Average tax rate</t>
  </si>
  <si>
    <t>press this button to randomly generate a new income between £6000 and £100000</t>
  </si>
  <si>
    <t>press this button to randomly generate a new income between £6000 and £99998</t>
  </si>
  <si>
    <t>press this button to randomly generate a new income between £6000 and £99999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</si>
</sst>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2B0B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2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165" fontId="0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9524</xdr:rowOff>
    </xdr:from>
    <xdr:to>
      <xdr:col>11</xdr:col>
      <xdr:colOff>9526</xdr:colOff>
      <xdr:row>2</xdr:row>
      <xdr:rowOff>523874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0676" y="619124"/>
          <a:ext cx="6115050" cy="1057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/>
            <a:t>Move this box to reveal</a:t>
          </a:r>
          <a:r>
            <a:rPr lang="en-GB" sz="1600" baseline="0"/>
            <a:t> tax and national insurance deductions</a:t>
          </a:r>
          <a:endParaRPr lang="en-GB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685800</xdr:colOff>
          <xdr:row>4</xdr:row>
          <xdr:rowOff>19050</xdr:rowOff>
        </xdr:from>
        <xdr:to>
          <xdr:col>7</xdr:col>
          <xdr:colOff>19050</xdr:colOff>
          <xdr:row>8</xdr:row>
          <xdr:rowOff>180975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New Gross Pay/Calculate Tax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9525</xdr:colOff>
      <xdr:row>0</xdr:row>
      <xdr:rowOff>609599</xdr:rowOff>
    </xdr:from>
    <xdr:to>
      <xdr:col>12</xdr:col>
      <xdr:colOff>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05725" y="609599"/>
          <a:ext cx="1038225" cy="1076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Move</a:t>
          </a:r>
          <a:r>
            <a:rPr lang="en-GB" sz="1100" baseline="0"/>
            <a:t> this box to reveal net income</a:t>
          </a:r>
          <a:endParaRPr lang="en-GB" sz="1100"/>
        </a:p>
      </xdr:txBody>
    </xdr:sp>
    <xdr:clientData/>
  </xdr:twoCellAnchor>
  <xdr:twoCellAnchor>
    <xdr:from>
      <xdr:col>12</xdr:col>
      <xdr:colOff>9526</xdr:colOff>
      <xdr:row>1</xdr:row>
      <xdr:rowOff>19049</xdr:rowOff>
    </xdr:from>
    <xdr:to>
      <xdr:col>13</xdr:col>
      <xdr:colOff>9526</xdr:colOff>
      <xdr:row>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753476" y="628649"/>
          <a:ext cx="1085850" cy="10572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Move</a:t>
          </a:r>
          <a:r>
            <a:rPr lang="en-GB" sz="1100" baseline="0"/>
            <a:t> this box to reveal monthly take-home pay</a:t>
          </a:r>
          <a:endParaRPr lang="en-GB" sz="1100"/>
        </a:p>
      </xdr:txBody>
    </xdr:sp>
    <xdr:clientData/>
  </xdr:twoCellAnchor>
  <xdr:twoCellAnchor>
    <xdr:from>
      <xdr:col>17</xdr:col>
      <xdr:colOff>0</xdr:colOff>
      <xdr:row>2</xdr:row>
      <xdr:rowOff>19050</xdr:rowOff>
    </xdr:from>
    <xdr:to>
      <xdr:col>20</xdr:col>
      <xdr:colOff>638175</xdr:colOff>
      <xdr:row>8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868B552F-5DFE-4D88-BA62-D772C7D11BE9}"/>
            </a:ext>
          </a:extLst>
        </xdr:cNvPr>
        <xdr:cNvSpPr/>
      </xdr:nvSpPr>
      <xdr:spPr>
        <a:xfrm>
          <a:off x="12687300" y="1171575"/>
          <a:ext cx="2933700" cy="1590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/>
            <a:t>Move this box to reveal</a:t>
          </a:r>
          <a:r>
            <a:rPr lang="en-GB" sz="1600" baseline="0"/>
            <a:t> the monthly payslip</a:t>
          </a:r>
        </a:p>
        <a:p>
          <a:pPr algn="ctr"/>
          <a:endParaRPr lang="en-GB" sz="1600"/>
        </a:p>
      </xdr:txBody>
    </xdr:sp>
    <xdr:clientData/>
  </xdr:twoCellAnchor>
  <xdr:twoCellAnchor>
    <xdr:from>
      <xdr:col>14</xdr:col>
      <xdr:colOff>28575</xdr:colOff>
      <xdr:row>2</xdr:row>
      <xdr:rowOff>28576</xdr:rowOff>
    </xdr:from>
    <xdr:to>
      <xdr:col>16</xdr:col>
      <xdr:colOff>9525</xdr:colOff>
      <xdr:row>3</xdr:row>
      <xdr:rowOff>9526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A498024-F525-4EF9-9F1D-6324A7CDF8B5}"/>
            </a:ext>
          </a:extLst>
        </xdr:cNvPr>
        <xdr:cNvSpPr/>
      </xdr:nvSpPr>
      <xdr:spPr>
        <a:xfrm>
          <a:off x="10467975" y="1181101"/>
          <a:ext cx="1619250" cy="514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Move this box to reveal</a:t>
          </a:r>
          <a:r>
            <a:rPr lang="en-GB" sz="1100" baseline="0"/>
            <a:t> the average tax rate</a:t>
          </a:r>
        </a:p>
        <a:p>
          <a:pPr algn="ctr"/>
          <a:endParaRPr lang="en-GB" sz="1600"/>
        </a:p>
      </xdr:txBody>
    </xdr:sp>
    <xdr:clientData/>
  </xdr:twoCellAnchor>
  <xdr:twoCellAnchor>
    <xdr:from>
      <xdr:col>5</xdr:col>
      <xdr:colOff>285750</xdr:colOff>
      <xdr:row>9</xdr:row>
      <xdr:rowOff>28575</xdr:rowOff>
    </xdr:from>
    <xdr:to>
      <xdr:col>5</xdr:col>
      <xdr:colOff>304800</xdr:colOff>
      <xdr:row>11</xdr:row>
      <xdr:rowOff>38100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E90EF10F-355C-4CCF-AAE7-2A50067AF049}"/>
            </a:ext>
          </a:extLst>
        </xdr:cNvPr>
        <xdr:cNvCxnSpPr/>
      </xdr:nvCxnSpPr>
      <xdr:spPr>
        <a:xfrm flipH="1" flipV="1">
          <a:off x="2600325" y="2857500"/>
          <a:ext cx="19050" cy="39052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12"/>
  <sheetViews>
    <sheetView tabSelected="1" workbookViewId="0">
      <selection activeCell="G20" sqref="G20"/>
    </sheetView>
  </sheetViews>
  <sheetFormatPr defaultRowHeight="15" x14ac:dyDescent="0.25"/>
  <cols>
    <col min="1" max="1" width="11.5703125" bestFit="1" customWidth="1"/>
    <col min="2" max="2" width="12.28515625" customWidth="1"/>
    <col min="3" max="3" width="7.5703125" hidden="1" customWidth="1"/>
    <col min="4" max="4" width="15.28515625" hidden="1" customWidth="1"/>
    <col min="5" max="5" width="10.85546875" customWidth="1"/>
    <col min="6" max="6" width="13.28515625" customWidth="1"/>
    <col min="7" max="7" width="13" customWidth="1"/>
    <col min="8" max="8" width="12.28515625" hidden="1" customWidth="1"/>
    <col min="9" max="9" width="16.5703125" customWidth="1"/>
    <col min="10" max="10" width="22.28515625" bestFit="1" customWidth="1"/>
    <col min="11" max="11" width="15.5703125" customWidth="1"/>
    <col min="12" max="12" width="15.7109375" bestFit="1" customWidth="1"/>
    <col min="13" max="13" width="16.28515625" customWidth="1"/>
    <col min="16" max="16" width="15.42578125" customWidth="1"/>
    <col min="18" max="18" width="15.140625" customWidth="1"/>
    <col min="20" max="21" width="10.140625" bestFit="1" customWidth="1"/>
  </cols>
  <sheetData>
    <row r="1" spans="1:21" s="15" customFormat="1" ht="48" thickBot="1" x14ac:dyDescent="0.3">
      <c r="A1" s="12"/>
      <c r="B1" s="13" t="s">
        <v>10</v>
      </c>
      <c r="C1" s="13" t="s">
        <v>0</v>
      </c>
      <c r="D1" s="13" t="s">
        <v>1</v>
      </c>
      <c r="E1" s="13" t="s">
        <v>2</v>
      </c>
      <c r="F1" s="14" t="s">
        <v>11</v>
      </c>
      <c r="G1" s="14" t="s">
        <v>12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</row>
    <row r="2" spans="1:21" ht="42.75" customHeight="1" thickBot="1" x14ac:dyDescent="0.3">
      <c r="A2" s="1"/>
      <c r="B2" s="2">
        <f ca="1">IF(A4=1,RANDBETWEEN(8000,11850),IF(A4=2,RANDBETWEEN(11850,46350),IF(A4=3,RANDBETWEEN(46350,100000),"User Error")))</f>
        <v>12868</v>
      </c>
      <c r="C2" s="3"/>
      <c r="D2" s="4">
        <f ca="1">B2-C3</f>
        <v>12868</v>
      </c>
      <c r="E2" s="4">
        <f ca="1">IF(D2&gt;11850,11850,D2)</f>
        <v>11850</v>
      </c>
      <c r="F2" s="4">
        <f ca="1">IF(D2&gt;11850,IF(D2&gt;46350,(46350-11850),D2-E2),0)</f>
        <v>1018</v>
      </c>
      <c r="G2" s="5">
        <f ca="1">IF(D2&gt;46350,IF(D2&gt;150000,(150000-46350),D2-46350),0)</f>
        <v>0</v>
      </c>
      <c r="H2" s="5">
        <f ca="1">IF(D2&gt;150000,(D2-150000),0)</f>
        <v>0</v>
      </c>
      <c r="I2" s="5">
        <v>8424</v>
      </c>
      <c r="J2" s="5">
        <f ca="1">IF(D2&gt;I2,IF(D2&lt;46350,(D2-I2),(46350-I2)),0)</f>
        <v>4444</v>
      </c>
      <c r="K2" s="5">
        <f ca="1">IF(D2&gt;46350,D2-46350,0)</f>
        <v>0</v>
      </c>
      <c r="L2" s="2">
        <f ca="1">D2-(F3+G3+H3+J3+K3)</f>
        <v>12131.12</v>
      </c>
      <c r="M2" s="2">
        <f ca="1">L2/12</f>
        <v>1010.9266666666667</v>
      </c>
      <c r="O2" s="18" t="s">
        <v>19</v>
      </c>
      <c r="P2" s="18"/>
      <c r="R2" s="19" t="s">
        <v>13</v>
      </c>
      <c r="S2" s="19"/>
      <c r="T2" s="19"/>
      <c r="U2" s="19"/>
    </row>
    <row r="3" spans="1:21" ht="42" customHeight="1" thickBot="1" x14ac:dyDescent="0.3">
      <c r="A3" s="6" t="s">
        <v>9</v>
      </c>
      <c r="B3" s="7"/>
      <c r="C3" s="8">
        <f ca="1">B2*C2</f>
        <v>0</v>
      </c>
      <c r="D3" s="9"/>
      <c r="E3" s="9"/>
      <c r="F3" s="4">
        <f ca="1">0.2*F2</f>
        <v>203.60000000000002</v>
      </c>
      <c r="G3" s="5">
        <f ca="1">0.4*G2</f>
        <v>0</v>
      </c>
      <c r="H3" s="5">
        <f ca="1">0.45*H2</f>
        <v>0</v>
      </c>
      <c r="I3" s="5"/>
      <c r="J3" s="4">
        <f ca="1">0.12*J2</f>
        <v>533.28</v>
      </c>
      <c r="K3" s="5">
        <f ca="1">0.02*K2</f>
        <v>0</v>
      </c>
      <c r="L3" s="7"/>
      <c r="M3" s="7"/>
      <c r="O3" s="17">
        <f ca="1">SUM(F3:K3)/B2</f>
        <v>5.7264532172831832E-2</v>
      </c>
      <c r="P3" s="17"/>
      <c r="R3" t="s">
        <v>14</v>
      </c>
      <c r="T3" s="16"/>
      <c r="U3" s="16">
        <f ca="1">B2/12</f>
        <v>1072.3333333333333</v>
      </c>
    </row>
    <row r="4" spans="1:21" x14ac:dyDescent="0.25">
      <c r="A4" s="11">
        <f ca="1">RANDBETWEEN(1,3)</f>
        <v>2</v>
      </c>
      <c r="R4" t="s">
        <v>15</v>
      </c>
      <c r="T4" s="16">
        <f ca="1">(F3+G3)/12</f>
        <v>16.966666666666669</v>
      </c>
    </row>
    <row r="5" spans="1:21" x14ac:dyDescent="0.25">
      <c r="R5" t="s">
        <v>16</v>
      </c>
      <c r="T5" s="16">
        <f ca="1">(J3+K3)/12</f>
        <v>44.44</v>
      </c>
    </row>
    <row r="6" spans="1:21" x14ac:dyDescent="0.25">
      <c r="R6" t="s">
        <v>17</v>
      </c>
      <c r="T6" s="16"/>
      <c r="U6" s="16">
        <f ca="1">T4+T5</f>
        <v>61.406666666666666</v>
      </c>
    </row>
    <row r="8" spans="1:21" x14ac:dyDescent="0.25">
      <c r="R8" t="s">
        <v>18</v>
      </c>
      <c r="U8" s="16">
        <f ca="1">U3-U6</f>
        <v>1010.9266666666666</v>
      </c>
    </row>
    <row r="12" spans="1:21" ht="18.75" x14ac:dyDescent="0.3">
      <c r="A12" s="20" t="s">
        <v>20</v>
      </c>
      <c r="B12" s="10"/>
      <c r="C12" s="10" t="s">
        <v>21</v>
      </c>
      <c r="D12" s="10" t="s">
        <v>22</v>
      </c>
      <c r="E12" s="10"/>
    </row>
  </sheetData>
  <mergeCells count="3">
    <mergeCell ref="R2:U2"/>
    <mergeCell ref="O2:P2"/>
    <mergeCell ref="O3:P3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Recalculate">
                <anchor moveWithCells="1" sizeWithCells="1">
                  <from>
                    <xdr:col>1</xdr:col>
                    <xdr:colOff>685800</xdr:colOff>
                    <xdr:row>4</xdr:row>
                    <xdr:rowOff>19050</xdr:rowOff>
                  </from>
                  <to>
                    <xdr:col>7</xdr:col>
                    <xdr:colOff>19050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RM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Hughes</dc:creator>
  <cp:lastModifiedBy>Nick McIvor</cp:lastModifiedBy>
  <dcterms:created xsi:type="dcterms:W3CDTF">2016-04-26T10:47:01Z</dcterms:created>
  <dcterms:modified xsi:type="dcterms:W3CDTF">2018-12-13T21:52:30Z</dcterms:modified>
</cp:coreProperties>
</file>